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715" windowHeight="10185" activeTab="1"/>
  </bookViews>
  <sheets>
    <sheet name="mercredi 4" sheetId="1" r:id="rId1"/>
    <sheet name="jeudi 5" sheetId="2" r:id="rId2"/>
  </sheets>
  <definedNames/>
  <calcPr fullCalcOnLoad="1"/>
</workbook>
</file>

<file path=xl/sharedStrings.xml><?xml version="1.0" encoding="utf-8"?>
<sst xmlns="http://schemas.openxmlformats.org/spreadsheetml/2006/main" count="147" uniqueCount="123">
  <si>
    <t>Routes</t>
  </si>
  <si>
    <t>Localites</t>
  </si>
  <si>
    <t>Horaire</t>
  </si>
  <si>
    <t>Asptt St Apo</t>
  </si>
  <si>
    <t>Chem St Apo / Ruffey</t>
  </si>
  <si>
    <r>
      <t xml:space="preserve">D104 </t>
    </r>
    <r>
      <rPr>
        <sz val="11"/>
        <color indexed="8"/>
        <rFont val="Calibri"/>
        <family val="2"/>
      </rPr>
      <t>←</t>
    </r>
  </si>
  <si>
    <t>D104</t>
  </si>
  <si>
    <t>D 104 vers D 28</t>
  </si>
  <si>
    <r>
      <t>D 28</t>
    </r>
    <r>
      <rPr>
        <sz val="11"/>
        <color indexed="8"/>
        <rFont val="Calibri"/>
        <family val="2"/>
      </rPr>
      <t>→ D28H</t>
    </r>
  </si>
  <si>
    <r>
      <t>D 28H</t>
    </r>
    <r>
      <rPr>
        <sz val="11"/>
        <color indexed="8"/>
        <rFont val="Calibri"/>
        <family val="2"/>
      </rPr>
      <t>← vers D28 A</t>
    </r>
  </si>
  <si>
    <t xml:space="preserve"> D 28 A  r du château d'eau</t>
  </si>
  <si>
    <r>
      <t xml:space="preserve">D 28 A / D 105 </t>
    </r>
    <r>
      <rPr>
        <sz val="11"/>
        <color indexed="8"/>
        <rFont val="Calibri"/>
        <family val="2"/>
      </rPr>
      <t>→</t>
    </r>
  </si>
  <si>
    <t>D 105</t>
  </si>
  <si>
    <r>
      <t xml:space="preserve">D 105 </t>
    </r>
    <r>
      <rPr>
        <sz val="11"/>
        <color indexed="8"/>
        <rFont val="Calibri"/>
        <family val="2"/>
      </rPr>
      <t>→ D 903</t>
    </r>
  </si>
  <si>
    <t xml:space="preserve">D 903 </t>
  </si>
  <si>
    <r>
      <t xml:space="preserve">D 105 </t>
    </r>
    <r>
      <rPr>
        <sz val="11"/>
        <color indexed="8"/>
        <rFont val="Calibri"/>
        <family val="2"/>
      </rPr>
      <t>←</t>
    </r>
  </si>
  <si>
    <t>D 105 vers R Touillet</t>
  </si>
  <si>
    <r>
      <t xml:space="preserve">D 105 vesr D 6C </t>
    </r>
    <r>
      <rPr>
        <sz val="11"/>
        <color indexed="8"/>
        <rFont val="Calibri"/>
        <family val="2"/>
      </rPr>
      <t>←</t>
    </r>
  </si>
  <si>
    <r>
      <t>D 6C vers D 901</t>
    </r>
    <r>
      <rPr>
        <sz val="11"/>
        <color indexed="8"/>
        <rFont val="Calibri"/>
        <family val="2"/>
      </rPr>
      <t>←</t>
    </r>
  </si>
  <si>
    <r>
      <t>D 901 / D 996</t>
    </r>
    <r>
      <rPr>
        <sz val="11"/>
        <color indexed="8"/>
        <rFont val="Calibri"/>
        <family val="2"/>
      </rPr>
      <t>→</t>
    </r>
  </si>
  <si>
    <t>D 996</t>
  </si>
  <si>
    <r>
      <t>D 996 / D 928</t>
    </r>
    <r>
      <rPr>
        <sz val="11"/>
        <color indexed="8"/>
        <rFont val="Calibri"/>
        <family val="2"/>
      </rPr>
      <t>→</t>
    </r>
  </si>
  <si>
    <t>D 996 devient D 396</t>
  </si>
  <si>
    <t>D 11</t>
  </si>
  <si>
    <t>D 44 / D 70</t>
  </si>
  <si>
    <r>
      <t>D 44 / D 70</t>
    </r>
    <r>
      <rPr>
        <sz val="11"/>
        <color indexed="8"/>
        <rFont val="Calibri"/>
        <family val="2"/>
      </rPr>
      <t>←</t>
    </r>
  </si>
  <si>
    <t>D 44</t>
  </si>
  <si>
    <t>D 396</t>
  </si>
  <si>
    <r>
      <t>D 396 / D 24</t>
    </r>
    <r>
      <rPr>
        <sz val="11"/>
        <color indexed="8"/>
        <rFont val="Calibri"/>
        <family val="2"/>
      </rPr>
      <t>←Yeres le P</t>
    </r>
  </si>
  <si>
    <t>D 24</t>
  </si>
  <si>
    <r>
      <t xml:space="preserve">D 24 / D 5 </t>
    </r>
    <r>
      <rPr>
        <sz val="11"/>
        <color indexed="8"/>
        <rFont val="Calibri"/>
        <family val="2"/>
      </rPr>
      <t>←</t>
    </r>
  </si>
  <si>
    <r>
      <t xml:space="preserve">D 24 / D 48 </t>
    </r>
    <r>
      <rPr>
        <sz val="11"/>
        <color indexed="8"/>
        <rFont val="Calibri"/>
        <family val="2"/>
      </rPr>
      <t>→Breban</t>
    </r>
  </si>
  <si>
    <t>D 48 devient D 12</t>
  </si>
  <si>
    <t>D 12</t>
  </si>
  <si>
    <t>D 12 / D 78</t>
  </si>
  <si>
    <t>D 12 / D 14</t>
  </si>
  <si>
    <r>
      <t xml:space="preserve">D 9 / D 10 </t>
    </r>
    <r>
      <rPr>
        <sz val="11"/>
        <color indexed="8"/>
        <rFont val="Calibri"/>
        <family val="2"/>
      </rPr>
      <t>vers Cuis</t>
    </r>
  </si>
  <si>
    <t>D 10 / D 40</t>
  </si>
  <si>
    <t>Rond Point</t>
  </si>
  <si>
    <t>D 40 / D 40A</t>
  </si>
  <si>
    <t>Courtepaille ( sur la droite )</t>
  </si>
  <si>
    <t>R F. Mitterand - ASPTT</t>
  </si>
  <si>
    <t>D 44/D 619/D 46/D 146/D 396</t>
  </si>
  <si>
    <t>D396</t>
  </si>
  <si>
    <r>
      <t>D 396 / D 11</t>
    </r>
    <r>
      <rPr>
        <sz val="11"/>
        <rFont val="Calibri"/>
        <family val="2"/>
      </rPr>
      <t>←</t>
    </r>
  </si>
  <si>
    <t>D 11 / D 44→</t>
  </si>
  <si>
    <t>D 70 / D 44 ← dir Urville</t>
  </si>
  <si>
    <t xml:space="preserve">D 44 </t>
  </si>
  <si>
    <t>D 396 D 960</t>
  </si>
  <si>
    <t>D996</t>
  </si>
  <si>
    <t>Kms Inter</t>
  </si>
  <si>
    <t>Cumul Kms</t>
  </si>
  <si>
    <t>MERCREDI 4 MAI 2016</t>
  </si>
  <si>
    <t>SAINT APOLLINAIRE - LEUGLAY - BRIENNE</t>
  </si>
  <si>
    <t>BRETIGNY</t>
  </si>
  <si>
    <t>NORGES</t>
  </si>
  <si>
    <t>SAVIGNY LE SEC</t>
  </si>
  <si>
    <t>EPAGNY</t>
  </si>
  <si>
    <t>CHAIGNAY</t>
  </si>
  <si>
    <t>VILLECOMTE</t>
  </si>
  <si>
    <t>MOLOY</t>
  </si>
  <si>
    <t>Départ 08h30</t>
  </si>
  <si>
    <t>PAUSE 16'- départ à</t>
  </si>
  <si>
    <t>PAUSE 15'- départ à</t>
  </si>
  <si>
    <t>Midi : restaurant Les Fumerons, 1 rue de valverset, 21290 Leuglay - 03.80.81.82.28 - 15€</t>
  </si>
  <si>
    <t>sans fromage - 1/2 vin pour 4</t>
  </si>
  <si>
    <t>Soir : Hotel des voyageurs, 30 avenue Pasteur, 10500 Brienne le Château - 03.25.92.83.61</t>
  </si>
  <si>
    <t>65€ boisson comprise</t>
  </si>
  <si>
    <t>JEUDI 5 MAI 2016</t>
  </si>
  <si>
    <t>D.12</t>
  </si>
  <si>
    <t>D.37</t>
  </si>
  <si>
    <t>D.37/D.36</t>
  </si>
  <si>
    <t>VERTUS</t>
  </si>
  <si>
    <t>LE MESNIL SUR OGER</t>
  </si>
  <si>
    <t>OGER</t>
  </si>
  <si>
    <t>BRIENNE - VERTUS - EPERNAY</t>
  </si>
  <si>
    <t>D.951</t>
  </si>
  <si>
    <t>rue domaine Pérignon</t>
  </si>
  <si>
    <t>Palais des fêtes</t>
  </si>
  <si>
    <t>Midi : Le Comédia, 2 rue Chalons, 51130 Vertus - 14.80€ sans les vins - 03.26.53.18.93</t>
  </si>
  <si>
    <t>LASSICOURT</t>
  </si>
  <si>
    <t>ROSNAY L'HOPITAL</t>
  </si>
  <si>
    <t>BRAUX</t>
  </si>
  <si>
    <t>BRAUX LE P</t>
  </si>
  <si>
    <t>DONNEMENT</t>
  </si>
  <si>
    <t>DAMPIERRE</t>
  </si>
  <si>
    <t>LIMITE DEPARTEMENT</t>
  </si>
  <si>
    <t>BREBAN</t>
  </si>
  <si>
    <t>ST OUEN - DOMPROT</t>
  </si>
  <si>
    <t>LE MEIX THIERCELIN</t>
  </si>
  <si>
    <t>HUMBAUVILLE</t>
  </si>
  <si>
    <t>SOMPUIS</t>
  </si>
  <si>
    <t>SOUDE</t>
  </si>
  <si>
    <t>DOMMARTIN LETTRES</t>
  </si>
  <si>
    <t>BUSSY LETTRES</t>
  </si>
  <si>
    <t>VATRY</t>
  </si>
  <si>
    <t>SOUDRON</t>
  </si>
  <si>
    <t>GERMINON</t>
  </si>
  <si>
    <t>CARR. D.933</t>
  </si>
  <si>
    <t>VILLENEUVE</t>
  </si>
  <si>
    <t>CUIS ( coop viticole )</t>
  </si>
  <si>
    <t>ENTREE DE RUFFEY</t>
  </si>
  <si>
    <t>Traverser RUFFEY</t>
  </si>
  <si>
    <t>PN SNCF BRETIGNY</t>
  </si>
  <si>
    <t>BRETIGNY/NORGES</t>
  </si>
  <si>
    <t>LARCON</t>
  </si>
  <si>
    <t>ST BROING LES MOINES</t>
  </si>
  <si>
    <t>MONTMOYEN</t>
  </si>
  <si>
    <t>LEUGLAY</t>
  </si>
  <si>
    <t>LOUESME</t>
  </si>
  <si>
    <t>MONTIGNY S/AUBE</t>
  </si>
  <si>
    <t>GEVROLLES</t>
  </si>
  <si>
    <t>VILLARS EN AZOIS</t>
  </si>
  <si>
    <t>SPOY</t>
  </si>
  <si>
    <t>ARGANCON</t>
  </si>
  <si>
    <t>DOLANCOURT</t>
  </si>
  <si>
    <t>BOSSANCOURT</t>
  </si>
  <si>
    <t>TRANNES</t>
  </si>
  <si>
    <t>LA ROTHIERE</t>
  </si>
  <si>
    <t>BRIENNE LE CHÂTEAU</t>
  </si>
  <si>
    <r>
      <rPr>
        <b/>
        <sz val="11"/>
        <color indexed="49"/>
        <rFont val="Calibri"/>
        <family val="2"/>
      </rPr>
      <t>POINTAGE</t>
    </r>
    <r>
      <rPr>
        <b/>
        <sz val="11"/>
        <color indexed="10"/>
        <rFont val="Calibri"/>
        <family val="2"/>
      </rPr>
      <t xml:space="preserve"> - REPAS - 1h45 - départ à</t>
    </r>
  </si>
  <si>
    <t xml:space="preserve">kilomètrage total : </t>
  </si>
  <si>
    <t>CHAMPIGNOL LES M.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</si>
</sst>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  <numFmt numFmtId="165" formatCode="h:mm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49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/>
    </xf>
    <xf numFmtId="0" fontId="2" fillId="0" borderId="11" xfId="0" applyFont="1" applyBorder="1" applyAlignment="1">
      <alignment horizontal="left"/>
    </xf>
    <xf numFmtId="0" fontId="0" fillId="0" borderId="0" xfId="0" applyBorder="1" applyAlignment="1">
      <alignment/>
    </xf>
    <xf numFmtId="46" fontId="0" fillId="0" borderId="0" xfId="0" applyNumberFormat="1" applyAlignment="1">
      <alignment/>
    </xf>
    <xf numFmtId="0" fontId="38" fillId="0" borderId="16" xfId="0" applyFont="1" applyBorder="1" applyAlignment="1">
      <alignment horizontal="center"/>
    </xf>
    <xf numFmtId="0" fontId="40" fillId="0" borderId="0" xfId="0" applyFont="1" applyBorder="1" applyAlignment="1">
      <alignment horizontal="left"/>
    </xf>
    <xf numFmtId="0" fontId="40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38" fillId="4" borderId="17" xfId="0" applyFont="1" applyFill="1" applyBorder="1" applyAlignment="1">
      <alignment horizontal="left"/>
    </xf>
    <xf numFmtId="0" fontId="38" fillId="4" borderId="18" xfId="0" applyFont="1" applyFill="1" applyBorder="1" applyAlignment="1">
      <alignment/>
    </xf>
    <xf numFmtId="164" fontId="0" fillId="0" borderId="0" xfId="0" applyNumberFormat="1" applyAlignment="1">
      <alignment/>
    </xf>
    <xf numFmtId="0" fontId="38" fillId="4" borderId="19" xfId="0" applyFont="1" applyFill="1" applyBorder="1" applyAlignment="1">
      <alignment horizontal="left"/>
    </xf>
    <xf numFmtId="0" fontId="38" fillId="4" borderId="20" xfId="0" applyFont="1" applyFill="1" applyBorder="1" applyAlignment="1">
      <alignment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/>
    </xf>
    <xf numFmtId="0" fontId="41" fillId="0" borderId="21" xfId="0" applyFont="1" applyBorder="1" applyAlignment="1">
      <alignment horizontal="left"/>
    </xf>
    <xf numFmtId="165" fontId="0" fillId="0" borderId="23" xfId="0" applyNumberFormat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165" fontId="38" fillId="4" borderId="26" xfId="0" applyNumberFormat="1" applyFont="1" applyFill="1" applyBorder="1" applyAlignment="1">
      <alignment horizontal="center"/>
    </xf>
    <xf numFmtId="165" fontId="41" fillId="33" borderId="23" xfId="0" applyNumberFormat="1" applyFont="1" applyFill="1" applyBorder="1" applyAlignment="1">
      <alignment horizontal="center"/>
    </xf>
    <xf numFmtId="165" fontId="38" fillId="4" borderId="27" xfId="0" applyNumberFormat="1" applyFont="1" applyFill="1" applyBorder="1" applyAlignment="1">
      <alignment horizontal="center"/>
    </xf>
    <xf numFmtId="165" fontId="0" fillId="0" borderId="0" xfId="0" applyNumberFormat="1" applyAlignment="1">
      <alignment/>
    </xf>
    <xf numFmtId="0" fontId="41" fillId="0" borderId="1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2" fillId="0" borderId="17" xfId="0" applyFont="1" applyBorder="1" applyAlignment="1">
      <alignment horizontal="center"/>
    </xf>
    <xf numFmtId="0" fontId="43" fillId="0" borderId="18" xfId="0" applyFont="1" applyBorder="1" applyAlignment="1">
      <alignment horizontal="left"/>
    </xf>
    <xf numFmtId="0" fontId="42" fillId="0" borderId="18" xfId="0" applyFont="1" applyBorder="1" applyAlignment="1">
      <alignment horizontal="center"/>
    </xf>
    <xf numFmtId="165" fontId="0" fillId="0" borderId="26" xfId="0" applyNumberFormat="1" applyFont="1" applyBorder="1" applyAlignment="1">
      <alignment horizontal="center"/>
    </xf>
    <xf numFmtId="165" fontId="38" fillId="33" borderId="23" xfId="0" applyNumberFormat="1" applyFont="1" applyFill="1" applyBorder="1" applyAlignment="1">
      <alignment horizontal="center"/>
    </xf>
    <xf numFmtId="165" fontId="41" fillId="34" borderId="23" xfId="0" applyNumberFormat="1" applyFont="1" applyFill="1" applyBorder="1" applyAlignment="1">
      <alignment horizontal="center"/>
    </xf>
    <xf numFmtId="0" fontId="39" fillId="35" borderId="10" xfId="0" applyFont="1" applyFill="1" applyBorder="1" applyAlignment="1">
      <alignment horizontal="center"/>
    </xf>
    <xf numFmtId="0" fontId="41" fillId="33" borderId="28" xfId="0" applyFont="1" applyFill="1" applyBorder="1" applyAlignment="1">
      <alignment horizontal="center"/>
    </xf>
    <xf numFmtId="0" fontId="41" fillId="33" borderId="29" xfId="0" applyFont="1" applyFill="1" applyBorder="1" applyAlignment="1">
      <alignment horizontal="center"/>
    </xf>
    <xf numFmtId="0" fontId="41" fillId="33" borderId="30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31" xfId="0" applyFont="1" applyBorder="1" applyAlignment="1">
      <alignment horizontal="center"/>
    </xf>
    <xf numFmtId="0" fontId="41" fillId="34" borderId="28" xfId="0" applyFont="1" applyFill="1" applyBorder="1" applyAlignment="1">
      <alignment horizontal="center"/>
    </xf>
    <xf numFmtId="0" fontId="41" fillId="34" borderId="29" xfId="0" applyFont="1" applyFill="1" applyBorder="1" applyAlignment="1">
      <alignment horizontal="center"/>
    </xf>
    <xf numFmtId="0" fontId="41" fillId="34" borderId="3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showGridLines="0" zoomScalePageLayoutView="0" workbookViewId="0" topLeftCell="A1">
      <selection activeCell="B34" sqref="B34"/>
    </sheetView>
  </sheetViews>
  <sheetFormatPr defaultColWidth="11.421875" defaultRowHeight="15"/>
  <cols>
    <col min="1" max="1" width="26.57421875" style="0" customWidth="1"/>
    <col min="2" max="2" width="21.57421875" style="0" bestFit="1" customWidth="1"/>
    <col min="3" max="3" width="10.28125" style="0" customWidth="1"/>
    <col min="4" max="4" width="10.8515625" style="0" customWidth="1"/>
    <col min="5" max="5" width="8.140625" style="0" bestFit="1" customWidth="1"/>
    <col min="6" max="6" width="6.28125" style="0" customWidth="1"/>
  </cols>
  <sheetData>
    <row r="1" spans="1:7" ht="15.75">
      <c r="A1" s="45" t="s">
        <v>52</v>
      </c>
      <c r="B1" s="45"/>
      <c r="C1" s="45"/>
      <c r="D1" s="45"/>
      <c r="E1" s="45"/>
      <c r="G1">
        <v>22</v>
      </c>
    </row>
    <row r="2" spans="1:5" ht="15.75">
      <c r="A2" s="45" t="s">
        <v>53</v>
      </c>
      <c r="B2" s="45"/>
      <c r="C2" s="45"/>
      <c r="D2" s="45"/>
      <c r="E2" s="45"/>
    </row>
    <row r="3" spans="1:5" ht="16.5" thickBot="1">
      <c r="A3" s="46" t="s">
        <v>61</v>
      </c>
      <c r="B3" s="46"/>
      <c r="C3" s="46"/>
      <c r="D3" s="46"/>
      <c r="E3" s="46"/>
    </row>
    <row r="4" spans="1:5" ht="15.75" thickBot="1">
      <c r="A4" s="12" t="s">
        <v>0</v>
      </c>
      <c r="B4" s="12" t="s">
        <v>1</v>
      </c>
      <c r="C4" s="12" t="s">
        <v>50</v>
      </c>
      <c r="D4" s="12" t="s">
        <v>51</v>
      </c>
      <c r="E4" s="12" t="s">
        <v>2</v>
      </c>
    </row>
    <row r="5" spans="1:5" ht="15">
      <c r="A5" s="18" t="s">
        <v>41</v>
      </c>
      <c r="B5" s="19" t="s">
        <v>3</v>
      </c>
      <c r="C5" s="19">
        <v>0</v>
      </c>
      <c r="D5" s="19"/>
      <c r="E5" s="29">
        <v>0.3541666666666667</v>
      </c>
    </row>
    <row r="6" spans="1:5" ht="15">
      <c r="A6" s="2" t="s">
        <v>4</v>
      </c>
      <c r="B6" s="1" t="s">
        <v>5</v>
      </c>
      <c r="C6" s="1">
        <v>4.09</v>
      </c>
      <c r="D6" s="1">
        <v>4.09</v>
      </c>
      <c r="E6" s="26">
        <f>SUM(E5+(C6/$G$1*"01:00:00"))</f>
        <v>0.3619128787878788</v>
      </c>
    </row>
    <row r="7" spans="1:5" ht="15">
      <c r="A7" s="2" t="s">
        <v>6</v>
      </c>
      <c r="B7" s="1" t="s">
        <v>101</v>
      </c>
      <c r="C7" s="1">
        <v>1.63</v>
      </c>
      <c r="D7" s="1">
        <f aca="true" t="shared" si="0" ref="D7:D12">SUM(D6+C7)</f>
        <v>5.72</v>
      </c>
      <c r="E7" s="26">
        <f aca="true" t="shared" si="1" ref="E7:E46">SUM(E6+(C7/$G$1*"01:00:00"))</f>
        <v>0.36500000000000005</v>
      </c>
    </row>
    <row r="8" spans="1:5" ht="15">
      <c r="A8" s="2" t="s">
        <v>7</v>
      </c>
      <c r="B8" s="1" t="s">
        <v>102</v>
      </c>
      <c r="C8" s="1">
        <v>1.28</v>
      </c>
      <c r="D8" s="1">
        <f t="shared" si="0"/>
        <v>7</v>
      </c>
      <c r="E8" s="26">
        <f t="shared" si="1"/>
        <v>0.3674242424242425</v>
      </c>
    </row>
    <row r="9" spans="1:5" ht="15">
      <c r="A9" s="2" t="s">
        <v>8</v>
      </c>
      <c r="B9" s="1" t="s">
        <v>103</v>
      </c>
      <c r="C9" s="1">
        <v>2.97</v>
      </c>
      <c r="D9" s="1">
        <f t="shared" si="0"/>
        <v>9.97</v>
      </c>
      <c r="E9" s="26">
        <f t="shared" si="1"/>
        <v>0.3730492424242425</v>
      </c>
    </row>
    <row r="10" spans="1:5" ht="15">
      <c r="A10" s="2" t="s">
        <v>9</v>
      </c>
      <c r="B10" s="1" t="s">
        <v>54</v>
      </c>
      <c r="C10" s="1">
        <v>1.35</v>
      </c>
      <c r="D10" s="1">
        <f t="shared" si="0"/>
        <v>11.32</v>
      </c>
      <c r="E10" s="26">
        <f t="shared" si="1"/>
        <v>0.37560606060606067</v>
      </c>
    </row>
    <row r="11" spans="1:5" ht="15">
      <c r="A11" s="2" t="s">
        <v>10</v>
      </c>
      <c r="B11" s="1" t="s">
        <v>104</v>
      </c>
      <c r="C11" s="1">
        <v>1.57</v>
      </c>
      <c r="D11" s="1">
        <f t="shared" si="0"/>
        <v>12.89</v>
      </c>
      <c r="E11" s="26">
        <f t="shared" si="1"/>
        <v>0.37857954545454553</v>
      </c>
    </row>
    <row r="12" spans="1:5" ht="15">
      <c r="A12" s="2" t="s">
        <v>11</v>
      </c>
      <c r="B12" s="1" t="s">
        <v>55</v>
      </c>
      <c r="C12" s="1">
        <v>0.56</v>
      </c>
      <c r="D12" s="1">
        <f t="shared" si="0"/>
        <v>13.450000000000001</v>
      </c>
      <c r="E12" s="26">
        <f t="shared" si="1"/>
        <v>0.37964015151515157</v>
      </c>
    </row>
    <row r="13" spans="1:5" ht="15">
      <c r="A13" s="2" t="s">
        <v>12</v>
      </c>
      <c r="B13" s="1" t="s">
        <v>56</v>
      </c>
      <c r="C13" s="1">
        <v>3.1</v>
      </c>
      <c r="D13" s="1">
        <v>16.54</v>
      </c>
      <c r="E13" s="26">
        <f t="shared" si="1"/>
        <v>0.3855113636363637</v>
      </c>
    </row>
    <row r="14" spans="1:5" ht="15">
      <c r="A14" s="2" t="s">
        <v>13</v>
      </c>
      <c r="B14" s="1" t="s">
        <v>57</v>
      </c>
      <c r="C14" s="1">
        <v>2.21</v>
      </c>
      <c r="D14" s="1">
        <f>SUM(D13+C14)</f>
        <v>18.75</v>
      </c>
      <c r="E14" s="26">
        <f t="shared" si="1"/>
        <v>0.38969696969696976</v>
      </c>
    </row>
    <row r="15" spans="1:5" ht="15">
      <c r="A15" s="2" t="s">
        <v>14</v>
      </c>
      <c r="B15" s="1" t="s">
        <v>15</v>
      </c>
      <c r="C15" s="1">
        <v>2.92</v>
      </c>
      <c r="D15" s="1">
        <f>SUM(D14+C15)</f>
        <v>21.67</v>
      </c>
      <c r="E15" s="26">
        <f t="shared" si="1"/>
        <v>0.3952272727272728</v>
      </c>
    </row>
    <row r="16" spans="1:5" ht="15">
      <c r="A16" s="2" t="s">
        <v>16</v>
      </c>
      <c r="B16" s="1" t="s">
        <v>58</v>
      </c>
      <c r="C16" s="1">
        <v>1.45</v>
      </c>
      <c r="D16" s="1">
        <f>SUM(D15+C16)</f>
        <v>23.12</v>
      </c>
      <c r="E16" s="26">
        <f t="shared" si="1"/>
        <v>0.39797348484848494</v>
      </c>
    </row>
    <row r="17" spans="1:5" ht="15">
      <c r="A17" s="2" t="s">
        <v>17</v>
      </c>
      <c r="B17" s="1" t="s">
        <v>59</v>
      </c>
      <c r="C17" s="1">
        <v>3.55</v>
      </c>
      <c r="D17" s="1">
        <f>SUM(D16+C17)</f>
        <v>26.67</v>
      </c>
      <c r="E17" s="26">
        <f t="shared" si="1"/>
        <v>0.4046969696969698</v>
      </c>
    </row>
    <row r="18" spans="1:9" ht="15">
      <c r="A18" s="5" t="s">
        <v>18</v>
      </c>
      <c r="B18" s="6" t="s">
        <v>60</v>
      </c>
      <c r="C18" s="6">
        <v>11.67</v>
      </c>
      <c r="D18" s="6">
        <f>SUM(D17+C18)</f>
        <v>38.34</v>
      </c>
      <c r="E18" s="27">
        <f t="shared" si="1"/>
        <v>0.4267992424242425</v>
      </c>
      <c r="I18" s="8"/>
    </row>
    <row r="19" spans="1:9" ht="15">
      <c r="A19" s="42" t="s">
        <v>62</v>
      </c>
      <c r="B19" s="43"/>
      <c r="C19" s="43"/>
      <c r="D19" s="44"/>
      <c r="E19" s="30">
        <v>0.4375</v>
      </c>
      <c r="I19" s="8"/>
    </row>
    <row r="20" spans="1:9" ht="15">
      <c r="A20" s="3" t="s">
        <v>19</v>
      </c>
      <c r="B20" s="4" t="s">
        <v>105</v>
      </c>
      <c r="C20" s="4">
        <v>13.77</v>
      </c>
      <c r="D20" s="4">
        <f>SUM(D18+C20)</f>
        <v>52.11</v>
      </c>
      <c r="E20" s="28">
        <f t="shared" si="1"/>
        <v>0.46357954545454544</v>
      </c>
      <c r="I20" s="8"/>
    </row>
    <row r="21" spans="1:5" ht="15">
      <c r="A21" s="2" t="s">
        <v>20</v>
      </c>
      <c r="B21" s="1" t="s">
        <v>106</v>
      </c>
      <c r="C21" s="1">
        <v>8.74</v>
      </c>
      <c r="D21" s="1">
        <f>SUM(D20+C21)</f>
        <v>60.85</v>
      </c>
      <c r="E21" s="26">
        <f t="shared" si="1"/>
        <v>0.48013257575757573</v>
      </c>
    </row>
    <row r="22" spans="1:5" ht="15">
      <c r="A22" s="9" t="s">
        <v>49</v>
      </c>
      <c r="B22" s="1" t="s">
        <v>107</v>
      </c>
      <c r="C22" s="1">
        <v>5.71</v>
      </c>
      <c r="D22" s="1">
        <v>66.56</v>
      </c>
      <c r="E22" s="26">
        <f t="shared" si="1"/>
        <v>0.49094696969696966</v>
      </c>
    </row>
    <row r="23" spans="1:8" ht="15">
      <c r="A23" s="5" t="s">
        <v>20</v>
      </c>
      <c r="B23" s="6" t="s">
        <v>108</v>
      </c>
      <c r="C23" s="6">
        <v>10.6</v>
      </c>
      <c r="D23" s="6">
        <f>SUM(D22+C23)</f>
        <v>77.16</v>
      </c>
      <c r="E23" s="26">
        <f t="shared" si="1"/>
        <v>0.5110227272727272</v>
      </c>
      <c r="H23" s="8"/>
    </row>
    <row r="24" spans="1:10" ht="15">
      <c r="A24" s="47" t="s">
        <v>120</v>
      </c>
      <c r="B24" s="48"/>
      <c r="C24" s="48"/>
      <c r="D24" s="49"/>
      <c r="E24" s="40">
        <v>0.5839351851851852</v>
      </c>
      <c r="H24" s="8"/>
      <c r="J24" s="8"/>
    </row>
    <row r="25" spans="1:10" ht="15">
      <c r="A25" s="3" t="s">
        <v>20</v>
      </c>
      <c r="B25" s="4"/>
      <c r="C25" s="4">
        <v>0.38</v>
      </c>
      <c r="D25" s="4">
        <f>SUM(D23+C25)</f>
        <v>77.53999999999999</v>
      </c>
      <c r="E25" s="26">
        <f t="shared" si="1"/>
        <v>0.5846548821548821</v>
      </c>
      <c r="H25" s="8"/>
      <c r="I25" s="20"/>
      <c r="J25" s="8"/>
    </row>
    <row r="26" spans="1:8" ht="15">
      <c r="A26" s="2" t="s">
        <v>21</v>
      </c>
      <c r="B26" s="1" t="s">
        <v>109</v>
      </c>
      <c r="C26" s="1">
        <v>9.8</v>
      </c>
      <c r="D26" s="1">
        <f>SUM(D25+C26)</f>
        <v>87.33999999999999</v>
      </c>
      <c r="E26" s="26">
        <f t="shared" si="1"/>
        <v>0.6032154882154882</v>
      </c>
      <c r="H26" s="8"/>
    </row>
    <row r="27" spans="1:5" ht="15">
      <c r="A27" s="2" t="s">
        <v>20</v>
      </c>
      <c r="B27" s="1" t="s">
        <v>110</v>
      </c>
      <c r="C27" s="1">
        <v>6.49</v>
      </c>
      <c r="D27" s="1">
        <f>SUM(D26+C27)</f>
        <v>93.82999999999998</v>
      </c>
      <c r="E27" s="26">
        <f t="shared" si="1"/>
        <v>0.6155071548821549</v>
      </c>
    </row>
    <row r="28" spans="1:5" ht="15">
      <c r="A28" s="2" t="s">
        <v>20</v>
      </c>
      <c r="B28" s="1" t="s">
        <v>111</v>
      </c>
      <c r="C28" s="1">
        <v>3.93</v>
      </c>
      <c r="D28" s="1">
        <f>SUM(D26+C28)</f>
        <v>91.27</v>
      </c>
      <c r="E28" s="26">
        <f t="shared" si="1"/>
        <v>0.6229503367003367</v>
      </c>
    </row>
    <row r="29" spans="1:5" ht="15">
      <c r="A29" s="9" t="s">
        <v>22</v>
      </c>
      <c r="B29" s="1" t="s">
        <v>86</v>
      </c>
      <c r="C29" s="1">
        <v>2.66</v>
      </c>
      <c r="D29" s="1">
        <f aca="true" t="shared" si="2" ref="D29:D36">SUM(D28+C29)</f>
        <v>93.92999999999999</v>
      </c>
      <c r="E29" s="26">
        <f t="shared" si="1"/>
        <v>0.6279882154882155</v>
      </c>
    </row>
    <row r="30" spans="1:5" ht="15">
      <c r="A30" s="9" t="s">
        <v>44</v>
      </c>
      <c r="B30" s="1"/>
      <c r="C30" s="1">
        <v>7.33</v>
      </c>
      <c r="D30" s="1">
        <f t="shared" si="2"/>
        <v>101.25999999999999</v>
      </c>
      <c r="E30" s="26">
        <f t="shared" si="1"/>
        <v>0.6418707912457913</v>
      </c>
    </row>
    <row r="31" spans="1:5" ht="15">
      <c r="A31" s="2" t="s">
        <v>23</v>
      </c>
      <c r="B31" s="1" t="s">
        <v>112</v>
      </c>
      <c r="C31" s="1">
        <v>2.61</v>
      </c>
      <c r="D31" s="1">
        <f t="shared" si="2"/>
        <v>103.86999999999999</v>
      </c>
      <c r="E31" s="26">
        <f t="shared" si="1"/>
        <v>0.646813973063973</v>
      </c>
    </row>
    <row r="32" spans="1:9" ht="15">
      <c r="A32" s="2" t="s">
        <v>45</v>
      </c>
      <c r="B32" s="1"/>
      <c r="C32" s="1">
        <v>0.42</v>
      </c>
      <c r="D32" s="1">
        <f t="shared" si="2"/>
        <v>104.28999999999999</v>
      </c>
      <c r="E32" s="26">
        <f t="shared" si="1"/>
        <v>0.6476094276094276</v>
      </c>
      <c r="I32" s="8"/>
    </row>
    <row r="33" spans="1:5" ht="15">
      <c r="A33" s="3" t="s">
        <v>24</v>
      </c>
      <c r="B33" s="4" t="s">
        <v>122</v>
      </c>
      <c r="C33" s="4">
        <v>10.44</v>
      </c>
      <c r="D33" s="4">
        <f>SUM(D32+C33)</f>
        <v>114.72999999999999</v>
      </c>
      <c r="E33" s="26">
        <f t="shared" si="1"/>
        <v>0.6673821548821549</v>
      </c>
    </row>
    <row r="34" spans="1:9" ht="15">
      <c r="A34" s="2" t="s">
        <v>46</v>
      </c>
      <c r="B34" s="1"/>
      <c r="C34" s="1">
        <v>2.09</v>
      </c>
      <c r="D34" s="1">
        <f t="shared" si="2"/>
        <v>116.82</v>
      </c>
      <c r="E34" s="26">
        <f t="shared" si="1"/>
        <v>0.6713404882154882</v>
      </c>
      <c r="I34" s="20"/>
    </row>
    <row r="35" spans="1:9" ht="15">
      <c r="A35" s="2" t="s">
        <v>24</v>
      </c>
      <c r="B35" s="1"/>
      <c r="C35" s="1">
        <v>2.55</v>
      </c>
      <c r="D35" s="1">
        <f t="shared" si="2"/>
        <v>119.36999999999999</v>
      </c>
      <c r="E35" s="26">
        <f t="shared" si="1"/>
        <v>0.6761700336700337</v>
      </c>
      <c r="I35" s="20"/>
    </row>
    <row r="36" spans="1:5" ht="15">
      <c r="A36" s="2" t="s">
        <v>25</v>
      </c>
      <c r="B36" s="1"/>
      <c r="C36" s="1">
        <v>2.33</v>
      </c>
      <c r="D36" s="1">
        <f t="shared" si="2"/>
        <v>121.69999999999999</v>
      </c>
      <c r="E36" s="26">
        <f t="shared" si="1"/>
        <v>0.6805829124579125</v>
      </c>
    </row>
    <row r="37" spans="1:5" ht="15">
      <c r="A37" s="2" t="s">
        <v>47</v>
      </c>
      <c r="B37" s="1" t="s">
        <v>113</v>
      </c>
      <c r="C37" s="1">
        <v>5.73</v>
      </c>
      <c r="D37" s="1">
        <f>SUM(D36+C37)</f>
        <v>127.42999999999999</v>
      </c>
      <c r="E37" s="26">
        <f t="shared" si="1"/>
        <v>0.6914351851851852</v>
      </c>
    </row>
    <row r="38" spans="1:5" ht="15">
      <c r="A38" s="42" t="s">
        <v>63</v>
      </c>
      <c r="B38" s="43"/>
      <c r="C38" s="43"/>
      <c r="D38" s="44"/>
      <c r="E38" s="30">
        <v>0.7013888888888888</v>
      </c>
    </row>
    <row r="39" spans="1:5" ht="15">
      <c r="A39" s="2" t="s">
        <v>47</v>
      </c>
      <c r="B39" s="1" t="s">
        <v>114</v>
      </c>
      <c r="C39" s="1">
        <v>3.25</v>
      </c>
      <c r="D39" s="1">
        <f>SUM(D37+C39)</f>
        <v>130.68</v>
      </c>
      <c r="E39" s="26">
        <f>SUM(E38+(C39/$G$1*"01:00:00"))</f>
        <v>0.7075441919191918</v>
      </c>
    </row>
    <row r="40" spans="1:5" ht="15">
      <c r="A40" s="2" t="s">
        <v>26</v>
      </c>
      <c r="B40" s="1" t="s">
        <v>115</v>
      </c>
      <c r="C40" s="1">
        <v>1.69</v>
      </c>
      <c r="D40" s="1">
        <f>SUM(D39+C40)</f>
        <v>132.37</v>
      </c>
      <c r="E40" s="26">
        <f t="shared" si="1"/>
        <v>0.7107449494949494</v>
      </c>
    </row>
    <row r="41" spans="1:8" ht="15">
      <c r="A41" s="2" t="s">
        <v>42</v>
      </c>
      <c r="B41" s="1"/>
      <c r="C41" s="1">
        <v>0.88</v>
      </c>
      <c r="D41" s="1">
        <v>139.74</v>
      </c>
      <c r="E41" s="26">
        <f t="shared" si="1"/>
        <v>0.7124116161616161</v>
      </c>
      <c r="H41" s="10"/>
    </row>
    <row r="42" spans="1:8" ht="15">
      <c r="A42" s="9" t="s">
        <v>43</v>
      </c>
      <c r="B42" s="1" t="s">
        <v>116</v>
      </c>
      <c r="C42" s="1">
        <v>2.37</v>
      </c>
      <c r="D42" s="1">
        <v>142.11</v>
      </c>
      <c r="E42" s="26">
        <f t="shared" si="1"/>
        <v>0.7169002525252525</v>
      </c>
      <c r="H42" s="10"/>
    </row>
    <row r="43" spans="1:5" ht="15">
      <c r="A43" s="9" t="s">
        <v>43</v>
      </c>
      <c r="B43" s="1" t="s">
        <v>117</v>
      </c>
      <c r="C43" s="1">
        <v>2.4</v>
      </c>
      <c r="D43" s="1">
        <f>SUM(D42+C43)</f>
        <v>144.51000000000002</v>
      </c>
      <c r="E43" s="26">
        <f t="shared" si="1"/>
        <v>0.721445707070707</v>
      </c>
    </row>
    <row r="44" spans="1:5" ht="15">
      <c r="A44" s="2" t="s">
        <v>27</v>
      </c>
      <c r="B44" s="1" t="s">
        <v>118</v>
      </c>
      <c r="C44" s="1">
        <v>5.38</v>
      </c>
      <c r="D44" s="1">
        <f>SUM(D43+C44)</f>
        <v>149.89000000000001</v>
      </c>
      <c r="E44" s="26">
        <f t="shared" si="1"/>
        <v>0.7316351010101009</v>
      </c>
    </row>
    <row r="45" spans="1:5" ht="15">
      <c r="A45" s="2" t="s">
        <v>48</v>
      </c>
      <c r="B45" s="1"/>
      <c r="C45" s="1">
        <v>5.12</v>
      </c>
      <c r="D45" s="1">
        <f>SUM(D44+C45)</f>
        <v>155.01000000000002</v>
      </c>
      <c r="E45" s="26">
        <f t="shared" si="1"/>
        <v>0.7413320707070705</v>
      </c>
    </row>
    <row r="46" spans="1:5" ht="15.75" thickBot="1">
      <c r="A46" s="21" t="s">
        <v>27</v>
      </c>
      <c r="B46" s="22" t="s">
        <v>119</v>
      </c>
      <c r="C46" s="22">
        <v>0.64</v>
      </c>
      <c r="D46" s="22">
        <f>SUM(D45+C46)</f>
        <v>155.65</v>
      </c>
      <c r="E46" s="31">
        <f t="shared" si="1"/>
        <v>0.7425441919191917</v>
      </c>
    </row>
    <row r="47" spans="1:5" ht="15">
      <c r="A47" s="10" t="s">
        <v>64</v>
      </c>
      <c r="B47" s="10"/>
      <c r="C47" s="10"/>
      <c r="D47" s="10"/>
      <c r="E47" s="10"/>
    </row>
    <row r="48" ht="15">
      <c r="A48" t="s">
        <v>65</v>
      </c>
    </row>
    <row r="49" ht="15">
      <c r="A49" t="s">
        <v>66</v>
      </c>
    </row>
    <row r="50" ht="15">
      <c r="A50" t="s">
        <v>67</v>
      </c>
    </row>
  </sheetData>
  <sheetProtection/>
  <mergeCells count="6">
    <mergeCell ref="A38:D38"/>
    <mergeCell ref="A1:E1"/>
    <mergeCell ref="A2:E2"/>
    <mergeCell ref="A3:E3"/>
    <mergeCell ref="A19:D19"/>
    <mergeCell ref="A24:D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showGridLines="0" tabSelected="1" zoomScalePageLayoutView="0" workbookViewId="0" topLeftCell="A7">
      <selection activeCell="J15" sqref="J15"/>
    </sheetView>
  </sheetViews>
  <sheetFormatPr defaultColWidth="11.421875" defaultRowHeight="15"/>
  <cols>
    <col min="1" max="1" width="25.57421875" style="0" bestFit="1" customWidth="1"/>
    <col min="2" max="2" width="20.8515625" style="0" bestFit="1" customWidth="1"/>
    <col min="3" max="3" width="9.421875" style="0" bestFit="1" customWidth="1"/>
    <col min="5" max="5" width="9.00390625" style="0" bestFit="1" customWidth="1"/>
    <col min="6" max="6" width="7.7109375" style="0" customWidth="1"/>
  </cols>
  <sheetData>
    <row r="1" spans="1:8" ht="15.75">
      <c r="A1" s="45" t="s">
        <v>68</v>
      </c>
      <c r="B1" s="45"/>
      <c r="C1" s="45"/>
      <c r="D1" s="45"/>
      <c r="E1" s="45"/>
      <c r="H1">
        <v>22</v>
      </c>
    </row>
    <row r="2" spans="1:5" ht="15.75">
      <c r="A2" s="45" t="s">
        <v>75</v>
      </c>
      <c r="B2" s="45"/>
      <c r="C2" s="45"/>
      <c r="D2" s="45"/>
      <c r="E2" s="45"/>
    </row>
    <row r="3" spans="1:5" ht="16.5" thickBot="1">
      <c r="A3" s="46" t="s">
        <v>61</v>
      </c>
      <c r="B3" s="46"/>
      <c r="C3" s="46"/>
      <c r="D3" s="46"/>
      <c r="E3" s="46"/>
    </row>
    <row r="4" spans="1:5" ht="15.75">
      <c r="A4" s="35"/>
      <c r="B4" s="36" t="s">
        <v>119</v>
      </c>
      <c r="C4" s="37"/>
      <c r="D4" s="37"/>
      <c r="E4" s="38">
        <v>0.3541666666666667</v>
      </c>
    </row>
    <row r="5" spans="1:5" ht="15">
      <c r="A5" s="2" t="s">
        <v>27</v>
      </c>
      <c r="B5" s="1" t="s">
        <v>80</v>
      </c>
      <c r="C5" s="1">
        <v>7.19</v>
      </c>
      <c r="D5" s="1">
        <f>SUM(C3)+C5</f>
        <v>7.19</v>
      </c>
      <c r="E5" s="26">
        <f>SUM(E4+(C5/$H$1*"01:00:00"))</f>
        <v>0.3677840909090909</v>
      </c>
    </row>
    <row r="6" spans="1:5" ht="15">
      <c r="A6" s="2" t="s">
        <v>28</v>
      </c>
      <c r="B6" s="1" t="s">
        <v>81</v>
      </c>
      <c r="C6" s="1">
        <v>1.59</v>
      </c>
      <c r="D6" s="1">
        <f aca="true" t="shared" si="0" ref="D6:D14">SUM(D5+C6)</f>
        <v>8.780000000000001</v>
      </c>
      <c r="E6" s="26">
        <f aca="true" t="shared" si="1" ref="E6:E35">SUM(E5+(C6/$H$1*"01:00:00"))</f>
        <v>0.37079545454545454</v>
      </c>
    </row>
    <row r="7" spans="1:5" ht="15">
      <c r="A7" s="2" t="s">
        <v>29</v>
      </c>
      <c r="B7" s="1" t="s">
        <v>82</v>
      </c>
      <c r="C7" s="1">
        <v>3.83</v>
      </c>
      <c r="D7" s="1">
        <f t="shared" si="0"/>
        <v>12.610000000000001</v>
      </c>
      <c r="E7" s="26">
        <f t="shared" si="1"/>
        <v>0.3780492424242424</v>
      </c>
    </row>
    <row r="8" spans="1:5" ht="15">
      <c r="A8" s="2" t="s">
        <v>30</v>
      </c>
      <c r="B8" s="1" t="s">
        <v>83</v>
      </c>
      <c r="C8" s="1">
        <v>0.95</v>
      </c>
      <c r="D8" s="1">
        <f t="shared" si="0"/>
        <v>13.56</v>
      </c>
      <c r="E8" s="26">
        <f t="shared" si="1"/>
        <v>0.3798484848484848</v>
      </c>
    </row>
    <row r="9" spans="1:5" ht="15">
      <c r="A9" s="2" t="s">
        <v>29</v>
      </c>
      <c r="B9" s="1" t="s">
        <v>84</v>
      </c>
      <c r="C9" s="1">
        <v>3.43</v>
      </c>
      <c r="D9" s="1">
        <f t="shared" si="0"/>
        <v>16.990000000000002</v>
      </c>
      <c r="E9" s="26">
        <f t="shared" si="1"/>
        <v>0.3863446969696969</v>
      </c>
    </row>
    <row r="10" spans="1:5" ht="15">
      <c r="A10" s="2" t="s">
        <v>31</v>
      </c>
      <c r="B10" s="1" t="s">
        <v>85</v>
      </c>
      <c r="C10" s="1">
        <v>7.49</v>
      </c>
      <c r="D10" s="1">
        <f t="shared" si="0"/>
        <v>24.480000000000004</v>
      </c>
      <c r="E10" s="26">
        <f t="shared" si="1"/>
        <v>0.40053030303030296</v>
      </c>
    </row>
    <row r="11" spans="1:5" ht="15">
      <c r="A11" s="2" t="s">
        <v>32</v>
      </c>
      <c r="B11" s="1" t="s">
        <v>86</v>
      </c>
      <c r="C11" s="1">
        <v>2.73</v>
      </c>
      <c r="D11" s="1">
        <f t="shared" si="0"/>
        <v>27.210000000000004</v>
      </c>
      <c r="E11" s="26">
        <f t="shared" si="1"/>
        <v>0.4057007575757575</v>
      </c>
    </row>
    <row r="12" spans="1:5" ht="15">
      <c r="A12" s="2" t="s">
        <v>33</v>
      </c>
      <c r="B12" s="1" t="s">
        <v>87</v>
      </c>
      <c r="C12" s="1">
        <v>1.4</v>
      </c>
      <c r="D12" s="1">
        <f t="shared" si="0"/>
        <v>28.610000000000003</v>
      </c>
      <c r="E12" s="26">
        <f t="shared" si="1"/>
        <v>0.40835227272727265</v>
      </c>
    </row>
    <row r="13" spans="1:5" ht="15">
      <c r="A13" s="2" t="s">
        <v>34</v>
      </c>
      <c r="B13" s="1" t="s">
        <v>88</v>
      </c>
      <c r="C13" s="1">
        <v>3.49</v>
      </c>
      <c r="D13" s="1">
        <f t="shared" si="0"/>
        <v>32.1</v>
      </c>
      <c r="E13" s="26">
        <f t="shared" si="1"/>
        <v>0.4149621212121211</v>
      </c>
    </row>
    <row r="14" spans="1:5" ht="15">
      <c r="A14" s="5" t="s">
        <v>33</v>
      </c>
      <c r="B14" s="6" t="s">
        <v>89</v>
      </c>
      <c r="C14" s="6">
        <v>3.51</v>
      </c>
      <c r="D14" s="6">
        <f t="shared" si="0"/>
        <v>35.61</v>
      </c>
      <c r="E14" s="26">
        <f t="shared" si="1"/>
        <v>0.4216098484848484</v>
      </c>
    </row>
    <row r="15" spans="1:5" ht="15">
      <c r="A15" s="42" t="s">
        <v>63</v>
      </c>
      <c r="B15" s="43"/>
      <c r="C15" s="43"/>
      <c r="D15" s="44"/>
      <c r="E15" s="39">
        <v>0.43194444444444446</v>
      </c>
    </row>
    <row r="16" spans="1:5" ht="15">
      <c r="A16" s="3" t="s">
        <v>35</v>
      </c>
      <c r="B16" s="4" t="s">
        <v>90</v>
      </c>
      <c r="C16" s="4">
        <v>2.33</v>
      </c>
      <c r="D16" s="4">
        <f>SUM(D14+C16)</f>
        <v>37.94</v>
      </c>
      <c r="E16" s="26">
        <f t="shared" si="1"/>
        <v>0.43635732323232324</v>
      </c>
    </row>
    <row r="17" spans="1:5" ht="15">
      <c r="A17" s="2" t="s">
        <v>33</v>
      </c>
      <c r="B17" s="1" t="s">
        <v>91</v>
      </c>
      <c r="C17" s="1">
        <v>4.2</v>
      </c>
      <c r="D17" s="1">
        <f aca="true" t="shared" si="2" ref="D17:D24">SUM(D16+C17)</f>
        <v>42.14</v>
      </c>
      <c r="E17" s="26">
        <f t="shared" si="1"/>
        <v>0.44431186868686867</v>
      </c>
    </row>
    <row r="18" spans="1:5" ht="15">
      <c r="A18" s="2" t="s">
        <v>33</v>
      </c>
      <c r="B18" s="1" t="s">
        <v>92</v>
      </c>
      <c r="C18" s="1">
        <v>8.14</v>
      </c>
      <c r="D18" s="1">
        <f t="shared" si="2"/>
        <v>50.28</v>
      </c>
      <c r="E18" s="26">
        <f t="shared" si="1"/>
        <v>0.45972853535353536</v>
      </c>
    </row>
    <row r="19" spans="1:5" ht="15">
      <c r="A19" s="2" t="s">
        <v>33</v>
      </c>
      <c r="B19" s="1" t="s">
        <v>93</v>
      </c>
      <c r="C19" s="1">
        <v>3.38</v>
      </c>
      <c r="D19" s="1">
        <f t="shared" si="2"/>
        <v>53.660000000000004</v>
      </c>
      <c r="E19" s="26">
        <f t="shared" si="1"/>
        <v>0.4661300505050505</v>
      </c>
    </row>
    <row r="20" spans="1:5" ht="15">
      <c r="A20" s="2" t="s">
        <v>33</v>
      </c>
      <c r="B20" s="1" t="s">
        <v>94</v>
      </c>
      <c r="C20" s="1">
        <v>5.52</v>
      </c>
      <c r="D20" s="1">
        <f t="shared" si="2"/>
        <v>59.18000000000001</v>
      </c>
      <c r="E20" s="26">
        <f t="shared" si="1"/>
        <v>0.47658459595959596</v>
      </c>
    </row>
    <row r="21" spans="1:5" ht="15">
      <c r="A21" s="2" t="s">
        <v>33</v>
      </c>
      <c r="B21" s="1" t="s">
        <v>95</v>
      </c>
      <c r="C21" s="1">
        <v>2.68</v>
      </c>
      <c r="D21" s="1">
        <f t="shared" si="2"/>
        <v>61.86000000000001</v>
      </c>
      <c r="E21" s="26">
        <f t="shared" si="1"/>
        <v>0.4816603535353535</v>
      </c>
    </row>
    <row r="22" spans="1:5" ht="15">
      <c r="A22" s="2" t="s">
        <v>33</v>
      </c>
      <c r="B22" s="1" t="s">
        <v>96</v>
      </c>
      <c r="C22" s="1">
        <v>3.98</v>
      </c>
      <c r="D22" s="1">
        <f t="shared" si="2"/>
        <v>65.84</v>
      </c>
      <c r="E22" s="26">
        <f t="shared" si="1"/>
        <v>0.48919823232323234</v>
      </c>
    </row>
    <row r="23" spans="1:5" ht="15">
      <c r="A23" s="2" t="s">
        <v>33</v>
      </c>
      <c r="B23" s="1" t="s">
        <v>97</v>
      </c>
      <c r="C23" s="1">
        <v>6.22</v>
      </c>
      <c r="D23" s="1">
        <f t="shared" si="2"/>
        <v>72.06</v>
      </c>
      <c r="E23" s="26">
        <f t="shared" si="1"/>
        <v>0.5009785353535354</v>
      </c>
    </row>
    <row r="24" spans="1:5" ht="15">
      <c r="A24" s="2" t="s">
        <v>69</v>
      </c>
      <c r="B24" s="1" t="s">
        <v>98</v>
      </c>
      <c r="C24" s="1">
        <v>5.43</v>
      </c>
      <c r="D24" s="1">
        <f t="shared" si="2"/>
        <v>77.49000000000001</v>
      </c>
      <c r="E24" s="26">
        <f t="shared" si="1"/>
        <v>0.5112626262626263</v>
      </c>
    </row>
    <row r="25" spans="1:5" ht="15">
      <c r="A25" s="2" t="s">
        <v>70</v>
      </c>
      <c r="B25" s="1" t="s">
        <v>99</v>
      </c>
      <c r="C25" s="1">
        <v>4.17</v>
      </c>
      <c r="D25" s="6">
        <f>SUM(D24+C25)</f>
        <v>81.66000000000001</v>
      </c>
      <c r="E25" s="26">
        <f t="shared" si="1"/>
        <v>0.5191603535353536</v>
      </c>
    </row>
    <row r="26" spans="1:5" ht="15">
      <c r="A26" s="23" t="s">
        <v>71</v>
      </c>
      <c r="B26" s="24" t="s">
        <v>72</v>
      </c>
      <c r="C26" s="24">
        <v>4.42</v>
      </c>
      <c r="D26" s="6">
        <f>SUM(D25+C26)</f>
        <v>86.08000000000001</v>
      </c>
      <c r="E26" s="26">
        <f t="shared" si="1"/>
        <v>0.5275315656565658</v>
      </c>
    </row>
    <row r="27" spans="1:5" ht="15">
      <c r="A27" s="47" t="s">
        <v>120</v>
      </c>
      <c r="B27" s="48"/>
      <c r="C27" s="48"/>
      <c r="D27" s="49"/>
      <c r="E27" s="40">
        <v>0.6041666666666666</v>
      </c>
    </row>
    <row r="28" spans="1:5" ht="15">
      <c r="A28" s="33"/>
      <c r="B28" s="1" t="s">
        <v>73</v>
      </c>
      <c r="C28" s="1">
        <v>4.37</v>
      </c>
      <c r="D28" s="1">
        <f>D26+C28</f>
        <v>90.45000000000002</v>
      </c>
      <c r="E28" s="26">
        <f t="shared" si="1"/>
        <v>0.6124431818181818</v>
      </c>
    </row>
    <row r="29" spans="1:5" ht="15">
      <c r="A29" s="25"/>
      <c r="B29" s="24" t="s">
        <v>74</v>
      </c>
      <c r="C29" s="24">
        <v>2.1</v>
      </c>
      <c r="D29" s="1">
        <f>D28+C29</f>
        <v>92.55000000000001</v>
      </c>
      <c r="E29" s="26">
        <f t="shared" si="1"/>
        <v>0.6164204545454546</v>
      </c>
    </row>
    <row r="30" spans="1:10" ht="15">
      <c r="A30" s="2" t="s">
        <v>36</v>
      </c>
      <c r="B30" s="1" t="s">
        <v>100</v>
      </c>
      <c r="C30" s="1">
        <v>5.92</v>
      </c>
      <c r="D30" s="1">
        <f aca="true" t="shared" si="3" ref="D30:D35">D29+C30</f>
        <v>98.47000000000001</v>
      </c>
      <c r="E30" s="26">
        <f t="shared" si="1"/>
        <v>0.6276325757575758</v>
      </c>
      <c r="J30" s="32"/>
    </row>
    <row r="31" spans="1:5" ht="15">
      <c r="A31" s="2" t="s">
        <v>37</v>
      </c>
      <c r="B31" s="1" t="s">
        <v>38</v>
      </c>
      <c r="C31" s="1">
        <v>2.12</v>
      </c>
      <c r="D31" s="1">
        <f t="shared" si="3"/>
        <v>100.59000000000002</v>
      </c>
      <c r="E31" s="26">
        <f t="shared" si="1"/>
        <v>0.6316477272727273</v>
      </c>
    </row>
    <row r="32" spans="1:5" ht="15">
      <c r="A32" s="2" t="s">
        <v>39</v>
      </c>
      <c r="B32" s="1" t="s">
        <v>38</v>
      </c>
      <c r="C32" s="1">
        <v>1.24</v>
      </c>
      <c r="D32" s="1">
        <f t="shared" si="3"/>
        <v>101.83000000000001</v>
      </c>
      <c r="E32" s="26">
        <f t="shared" si="1"/>
        <v>0.6339962121212122</v>
      </c>
    </row>
    <row r="33" spans="1:5" ht="15">
      <c r="A33" s="2" t="s">
        <v>40</v>
      </c>
      <c r="B33" s="1"/>
      <c r="C33" s="1">
        <v>0.93</v>
      </c>
      <c r="D33" s="1">
        <f t="shared" si="3"/>
        <v>102.76000000000002</v>
      </c>
      <c r="E33" s="26">
        <f t="shared" si="1"/>
        <v>0.6357575757575757</v>
      </c>
    </row>
    <row r="34" spans="1:5" ht="15">
      <c r="A34" s="2" t="s">
        <v>76</v>
      </c>
      <c r="B34" s="1" t="s">
        <v>77</v>
      </c>
      <c r="C34" s="1">
        <v>1.74</v>
      </c>
      <c r="D34" s="1">
        <f t="shared" si="3"/>
        <v>104.50000000000001</v>
      </c>
      <c r="E34" s="26">
        <f t="shared" si="1"/>
        <v>0.6390530303030303</v>
      </c>
    </row>
    <row r="35" spans="1:5" ht="15.75" thickBot="1">
      <c r="A35" s="21"/>
      <c r="B35" s="22" t="s">
        <v>78</v>
      </c>
      <c r="C35" s="22">
        <v>0.37</v>
      </c>
      <c r="D35" s="22">
        <f t="shared" si="3"/>
        <v>104.87000000000002</v>
      </c>
      <c r="E35" s="31">
        <f t="shared" si="1"/>
        <v>0.6397537878787879</v>
      </c>
    </row>
    <row r="36" spans="1:5" ht="15">
      <c r="A36" s="15"/>
      <c r="E36" s="7"/>
    </row>
    <row r="37" spans="1:5" ht="15">
      <c r="A37" s="34" t="s">
        <v>79</v>
      </c>
      <c r="B37" s="17"/>
      <c r="C37" s="17"/>
      <c r="D37" s="17"/>
      <c r="E37" s="17"/>
    </row>
    <row r="38" spans="1:5" ht="15">
      <c r="A38" s="15"/>
      <c r="B38" s="16"/>
      <c r="C38" s="16"/>
      <c r="D38" s="16"/>
      <c r="E38" s="16"/>
    </row>
    <row r="39" spans="1:5" ht="15.75" customHeight="1">
      <c r="A39" s="41" t="s">
        <v>121</v>
      </c>
      <c r="B39" s="41">
        <f>'mercredi 4'!D46+'jeudi 5'!D35</f>
        <v>260.52000000000004</v>
      </c>
      <c r="E39" s="7"/>
    </row>
    <row r="40" spans="1:5" ht="15.75" customHeight="1">
      <c r="A40" s="13"/>
      <c r="B40" s="14"/>
      <c r="C40" s="14"/>
      <c r="D40" s="14"/>
      <c r="E40" s="14"/>
    </row>
    <row r="41" spans="1:7" ht="15">
      <c r="A41" s="15"/>
      <c r="E41" s="7"/>
      <c r="F41" s="8"/>
      <c r="G41" s="8"/>
    </row>
    <row r="42" spans="1:7" ht="15">
      <c r="A42" s="15"/>
      <c r="B42" s="16"/>
      <c r="C42" s="16"/>
      <c r="D42" s="16"/>
      <c r="E42" s="16"/>
      <c r="F42" s="8"/>
      <c r="G42" s="8"/>
    </row>
    <row r="43" spans="1:6" ht="15">
      <c r="A43" s="15"/>
      <c r="B43" s="16"/>
      <c r="C43" s="16"/>
      <c r="D43" s="16"/>
      <c r="E43" s="16"/>
      <c r="F43" s="8"/>
    </row>
    <row r="44" spans="1:7" ht="15">
      <c r="A44" s="15"/>
      <c r="E44" s="7"/>
      <c r="G44" s="11"/>
    </row>
    <row r="45" spans="1:7" ht="15">
      <c r="A45" s="15"/>
      <c r="B45" s="16"/>
      <c r="C45" s="16"/>
      <c r="E45" s="7"/>
      <c r="G45" s="8"/>
    </row>
    <row r="46" spans="1:5" ht="15">
      <c r="A46" s="15"/>
      <c r="B46" s="16"/>
      <c r="C46" s="16"/>
      <c r="E46" s="7"/>
    </row>
    <row r="47" spans="1:5" ht="15">
      <c r="A47" s="15"/>
      <c r="B47" s="16"/>
      <c r="C47" s="16"/>
      <c r="E47" s="7"/>
    </row>
    <row r="48" spans="1:7" ht="15">
      <c r="A48" s="15"/>
      <c r="B48" s="16"/>
      <c r="C48" s="16"/>
      <c r="E48" s="7"/>
      <c r="G48" s="11"/>
    </row>
    <row r="49" spans="1:5" ht="15">
      <c r="A49" s="15"/>
      <c r="B49" s="16"/>
      <c r="C49" s="16"/>
      <c r="E49" s="7"/>
    </row>
    <row r="50" spans="1:5" ht="15">
      <c r="A50" s="15"/>
      <c r="B50" s="16"/>
      <c r="C50" s="16"/>
      <c r="E50" s="7"/>
    </row>
    <row r="51" spans="1:5" ht="15">
      <c r="A51" s="50"/>
      <c r="B51" s="51"/>
      <c r="C51" s="51"/>
      <c r="E51" s="7"/>
    </row>
    <row r="52" spans="1:5" ht="15">
      <c r="A52" s="15"/>
      <c r="E52" s="7"/>
    </row>
    <row r="53" spans="1:5" ht="15">
      <c r="A53" s="15"/>
      <c r="E53" s="7"/>
    </row>
    <row r="54" spans="1:5" ht="15">
      <c r="A54" s="15"/>
      <c r="E54" s="7"/>
    </row>
  </sheetData>
  <sheetProtection/>
  <mergeCells count="6">
    <mergeCell ref="A1:E1"/>
    <mergeCell ref="A51:C51"/>
    <mergeCell ref="A2:E2"/>
    <mergeCell ref="A3:E3"/>
    <mergeCell ref="A15:D15"/>
    <mergeCell ref="A27:D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Mougin</cp:lastModifiedBy>
  <cp:lastPrinted>2016-01-31T15:25:35Z</cp:lastPrinted>
  <dcterms:created xsi:type="dcterms:W3CDTF">2015-10-28T10:27:25Z</dcterms:created>
  <dcterms:modified xsi:type="dcterms:W3CDTF">2016-01-31T15:26:14Z</dcterms:modified>
  <cp:category/>
  <cp:version/>
  <cp:contentType/>
  <cp:contentStatus/>
</cp:coreProperties>
</file>